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181206\Desktop\"/>
    </mc:Choice>
  </mc:AlternateContent>
  <bookViews>
    <workbookView xWindow="0" yWindow="0" windowWidth="20490" windowHeight="6780"/>
  </bookViews>
  <sheets>
    <sheet name="2-2納付おしらせ (実業)" sheetId="2"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2" l="1"/>
  <c r="N18" i="2"/>
  <c r="K23" i="2" l="1"/>
  <c r="J23" i="2"/>
  <c r="J20" i="2"/>
  <c r="K20" i="2"/>
  <c r="L32" i="2" l="1"/>
  <c r="M32" i="2"/>
  <c r="K32" i="2"/>
  <c r="J32" i="2"/>
  <c r="I32" i="2"/>
  <c r="H32" i="2"/>
  <c r="G32" i="2"/>
  <c r="F32" i="2"/>
  <c r="E32" i="2"/>
  <c r="D32" i="2"/>
  <c r="M29" i="2"/>
  <c r="L29" i="2"/>
  <c r="K29" i="2"/>
  <c r="J29" i="2"/>
  <c r="I29" i="2"/>
  <c r="H29" i="2"/>
  <c r="G29" i="2"/>
  <c r="F29" i="2"/>
  <c r="E29" i="2"/>
  <c r="D29" i="2"/>
  <c r="M26" i="2"/>
  <c r="L26" i="2"/>
  <c r="K26" i="2"/>
  <c r="J26" i="2"/>
  <c r="I26" i="2"/>
  <c r="H26" i="2"/>
  <c r="G26" i="2"/>
  <c r="F26" i="2"/>
  <c r="E26" i="2"/>
  <c r="D26" i="2"/>
  <c r="M23" i="2"/>
  <c r="L23" i="2"/>
  <c r="I23" i="2"/>
  <c r="H23" i="2"/>
  <c r="G23" i="2"/>
  <c r="F23" i="2"/>
  <c r="E23" i="2"/>
  <c r="D23" i="2"/>
  <c r="D20" i="2"/>
  <c r="N19" i="2"/>
  <c r="L20" i="2"/>
  <c r="E20" i="2"/>
  <c r="F20" i="2"/>
  <c r="G20" i="2"/>
  <c r="H20" i="2"/>
  <c r="I20" i="2"/>
  <c r="M20" i="2"/>
  <c r="N20" i="2" s="1"/>
  <c r="N29" i="2" l="1"/>
  <c r="N32" i="2"/>
  <c r="N23" i="2"/>
  <c r="N26" i="2"/>
  <c r="N31" i="2"/>
  <c r="N22" i="2"/>
  <c r="N24" i="2"/>
  <c r="N25" i="2"/>
  <c r="N27" i="2"/>
  <c r="N28" i="2"/>
  <c r="N30" i="2"/>
</calcChain>
</file>

<file path=xl/sharedStrings.xml><?xml version="1.0" encoding="utf-8"?>
<sst xmlns="http://schemas.openxmlformats.org/spreadsheetml/2006/main" count="56" uniqueCount="42">
  <si>
    <t>合格者（新入生）及び保護者各位</t>
  </si>
  <si>
    <t>記</t>
    <rPh sb="0" eb="1">
      <t>キ</t>
    </rPh>
    <phoneticPr fontId="2"/>
  </si>
  <si>
    <t>ＰＴＡ会費</t>
    <phoneticPr fontId="2"/>
  </si>
  <si>
    <t>生徒会費</t>
    <phoneticPr fontId="2"/>
  </si>
  <si>
    <t>生徒会</t>
    <rPh sb="0" eb="2">
      <t>セイト</t>
    </rPh>
    <rPh sb="2" eb="3">
      <t>カイ</t>
    </rPh>
    <phoneticPr fontId="2"/>
  </si>
  <si>
    <t>同窓会</t>
    <rPh sb="0" eb="3">
      <t>ドウソウカイ</t>
    </rPh>
    <phoneticPr fontId="2"/>
  </si>
  <si>
    <t>修学旅行
積立金</t>
    <phoneticPr fontId="2"/>
  </si>
  <si>
    <t>学　校</t>
    <phoneticPr fontId="2"/>
  </si>
  <si>
    <t>佐賀県</t>
    <rPh sb="0" eb="2">
      <t>サガ</t>
    </rPh>
    <phoneticPr fontId="2"/>
  </si>
  <si>
    <t>　</t>
    <phoneticPr fontId="2"/>
  </si>
  <si>
    <t>ＰＴＡ</t>
  </si>
  <si>
    <t>平成３１年度授業料、入学手数料及び保護者納付金等について（お知らせ）</t>
    <rPh sb="23" eb="24">
      <t>トウ</t>
    </rPh>
    <phoneticPr fontId="2"/>
  </si>
  <si>
    <r>
      <t>　早春の候　ますますご清栄のこととお喜び申し上げます。
　さて、平成３１年度本校に入学される保護者の皆様にご負担いただく保護者納付金等を下記一覧表のとお
りお示ししますので、納付くださるようお願いします。
　本県では、授業料及び保護者納付金につきましては窓口収納に係る事故防止のため、口座振替による収納
を実施しており、皆様が指定される金融機関の口座から毎月10日（10日が土日祝祭日の場合は翌営業日）に
振り替えさせていただきますので、残高不足が生じないよう、必ず前日までに入金していただきますよう、
お願いします。
　なお、４月分につきましては、</t>
    </r>
    <r>
      <rPr>
        <u/>
        <sz val="11"/>
        <rFont val="ＭＳ 明朝"/>
        <family val="1"/>
        <charset val="128"/>
      </rPr>
      <t>入学式当日に現金にて徴収</t>
    </r>
    <r>
      <rPr>
        <sz val="11"/>
        <rFont val="ＭＳ 明朝"/>
        <family val="1"/>
        <charset val="128"/>
      </rPr>
      <t>いたしますので、お釣りのないようご準備くだ
さい。年度初めで、何かと出費多端な折りとは存じますが、よろしくお願いいたします。</t>
    </r>
    <rPh sb="60" eb="63">
      <t>ホゴシャ</t>
    </rPh>
    <rPh sb="63" eb="66">
      <t>ノウフキン</t>
    </rPh>
    <rPh sb="66" eb="67">
      <t>トウ</t>
    </rPh>
    <rPh sb="68" eb="70">
      <t>カキ</t>
    </rPh>
    <rPh sb="70" eb="72">
      <t>イチラン</t>
    </rPh>
    <rPh sb="72" eb="73">
      <t>ヒョウ</t>
    </rPh>
    <rPh sb="285" eb="287">
      <t>チョウシュウ</t>
    </rPh>
    <rPh sb="296" eb="297">
      <t>ツ</t>
    </rPh>
    <phoneticPr fontId="2"/>
  </si>
  <si>
    <t>会費・納付先</t>
    <rPh sb="0" eb="2">
      <t>カイヒ</t>
    </rPh>
    <rPh sb="3" eb="5">
      <t>ノウフ</t>
    </rPh>
    <rPh sb="5" eb="6">
      <t>サキ</t>
    </rPh>
    <phoneticPr fontId="2"/>
  </si>
  <si>
    <t>教材費等
一括納付金（※1）</t>
    <phoneticPr fontId="2"/>
  </si>
  <si>
    <t>口座振替
手数料（※2）</t>
    <phoneticPr fontId="2"/>
  </si>
  <si>
    <t>授業料</t>
    <rPh sb="0" eb="3">
      <t>ジュギョウリョウ</t>
    </rPh>
    <phoneticPr fontId="2"/>
  </si>
  <si>
    <t>※3のとおり</t>
    <phoneticPr fontId="2"/>
  </si>
  <si>
    <t>　　科
（納付月）</t>
    <rPh sb="2" eb="3">
      <t>カ</t>
    </rPh>
    <rPh sb="5" eb="7">
      <t>ノウフ</t>
    </rPh>
    <rPh sb="7" eb="8">
      <t>ツキ</t>
    </rPh>
    <phoneticPr fontId="2"/>
  </si>
  <si>
    <t>同窓会館
維持管理費</t>
    <rPh sb="0" eb="3">
      <t>ドウソウカイ</t>
    </rPh>
    <rPh sb="3" eb="4">
      <t>カン</t>
    </rPh>
    <rPh sb="5" eb="7">
      <t>イジ</t>
    </rPh>
    <rPh sb="7" eb="9">
      <t>カンリ</t>
    </rPh>
    <phoneticPr fontId="2"/>
  </si>
  <si>
    <t>同窓会</t>
    <rPh sb="0" eb="3">
      <t>ドウソウカイ</t>
    </rPh>
    <phoneticPr fontId="2"/>
  </si>
  <si>
    <t>同窓会費</t>
    <rPh sb="0" eb="3">
      <t>ドウソウカイ</t>
    </rPh>
    <rPh sb="3" eb="4">
      <t>ヒ</t>
    </rPh>
    <phoneticPr fontId="2"/>
  </si>
  <si>
    <t>空調設備
整備費</t>
    <rPh sb="0" eb="2">
      <t>クウチョウ</t>
    </rPh>
    <rPh sb="2" eb="4">
      <t>セツビ</t>
    </rPh>
    <rPh sb="5" eb="8">
      <t>セイビヒ</t>
    </rPh>
    <phoneticPr fontId="2"/>
  </si>
  <si>
    <t>入学
手数料</t>
    <phoneticPr fontId="2"/>
  </si>
  <si>
    <t>クラブ
後援会費</t>
    <rPh sb="4" eb="7">
      <t>コウエンカイ</t>
    </rPh>
    <rPh sb="7" eb="8">
      <t>ヒ</t>
    </rPh>
    <phoneticPr fontId="2"/>
  </si>
  <si>
    <t>振替金融機関</t>
    <phoneticPr fontId="2"/>
  </si>
  <si>
    <t>部活動
後援会</t>
    <phoneticPr fontId="2"/>
  </si>
  <si>
    <t>学　校</t>
    <rPh sb="0" eb="1">
      <t>ガク</t>
    </rPh>
    <rPh sb="2" eb="3">
      <t>コウ</t>
    </rPh>
    <phoneticPr fontId="2"/>
  </si>
  <si>
    <t>※１　教材費等一括納付金の明細については、別紙のとおりです。
※２　５月からの口座振替については、別途、口座振替手数料(1件51円)が必要です。（10月～52円/件）
　　　なお、授業料の負担が発生する方で、口座振替となる月は、口座振替手数料は必要ありません。
※３　道府県民税・市町村民税所得割額の合計額が50万7000円以上の世帯の方及び就学支援金の申請を
　　　されなかった方は、授業料を納付していただきます。「就学支援金」が支給される方は、授業
　　　料は実質無償となりますが、学校への申請手続きが必要です。
　　　なお、申請の状況や結果（認定又は不認定）により授業料の口座振替の時期や額が異なります。</t>
    <rPh sb="76" eb="77">
      <t>ガツ</t>
    </rPh>
    <rPh sb="80" eb="81">
      <t>エン</t>
    </rPh>
    <rPh sb="82" eb="83">
      <t>ケン</t>
    </rPh>
    <rPh sb="95" eb="97">
      <t>フタン</t>
    </rPh>
    <rPh sb="98" eb="100">
      <t>ハッセイ</t>
    </rPh>
    <rPh sb="102" eb="103">
      <t>カタ</t>
    </rPh>
    <rPh sb="136" eb="141">
      <t>ドウフケンミンゼイ</t>
    </rPh>
    <rPh sb="142" eb="147">
      <t>シチョウソンミンゼイ</t>
    </rPh>
    <rPh sb="152" eb="154">
      <t>ゴウケイ</t>
    </rPh>
    <rPh sb="154" eb="155">
      <t>ガク</t>
    </rPh>
    <phoneticPr fontId="2"/>
  </si>
  <si>
    <t>　　　　佐賀県立伊万里商業高等学校ＰＴＡ会長　山﨑高広</t>
    <rPh sb="4" eb="8">
      <t>サガケンリツ</t>
    </rPh>
    <rPh sb="8" eb="11">
      <t>イマリ</t>
    </rPh>
    <rPh sb="11" eb="13">
      <t>ショウギョウ</t>
    </rPh>
    <rPh sb="13" eb="15">
      <t>コウトウ</t>
    </rPh>
    <rPh sb="15" eb="17">
      <t>ガッコウ</t>
    </rPh>
    <rPh sb="20" eb="22">
      <t>カイチョウ</t>
    </rPh>
    <rPh sb="23" eb="25">
      <t>ヤマザキ</t>
    </rPh>
    <rPh sb="25" eb="27">
      <t>タカヒロ</t>
    </rPh>
    <phoneticPr fontId="2"/>
  </si>
  <si>
    <t>佐賀県立伊万里実業高等学校長　　　　　小路恭史</t>
    <rPh sb="0" eb="4">
      <t>サガケンリツ</t>
    </rPh>
    <rPh sb="4" eb="7">
      <t>イマリ</t>
    </rPh>
    <rPh sb="7" eb="9">
      <t>ジツギョウ</t>
    </rPh>
    <rPh sb="9" eb="11">
      <t>コウトウ</t>
    </rPh>
    <rPh sb="11" eb="13">
      <t>ガッコウ</t>
    </rPh>
    <rPh sb="13" eb="14">
      <t>チョウ</t>
    </rPh>
    <rPh sb="19" eb="21">
      <t>コウジ</t>
    </rPh>
    <rPh sb="21" eb="23">
      <t>ヤスシ</t>
    </rPh>
    <phoneticPr fontId="2"/>
  </si>
  <si>
    <t>佐賀県立伊万里農林高等学校ＰＴＡ会長　池田和幸</t>
    <rPh sb="0" eb="4">
      <t>サガケンリツ</t>
    </rPh>
    <rPh sb="4" eb="7">
      <t>イマリ</t>
    </rPh>
    <rPh sb="7" eb="9">
      <t>ノウリン</t>
    </rPh>
    <rPh sb="9" eb="11">
      <t>コウトウ</t>
    </rPh>
    <rPh sb="11" eb="13">
      <t>ガッコウ</t>
    </rPh>
    <rPh sb="19" eb="21">
      <t>イケダ</t>
    </rPh>
    <rPh sb="21" eb="23">
      <t>カズユキ</t>
    </rPh>
    <phoneticPr fontId="2"/>
  </si>
  <si>
    <t>年額</t>
    <rPh sb="0" eb="2">
      <t>ネンガク</t>
    </rPh>
    <phoneticPr fontId="2"/>
  </si>
  <si>
    <t>生物科学科</t>
    <rPh sb="0" eb="5">
      <t>セイブツカガクカ</t>
    </rPh>
    <phoneticPr fontId="2"/>
  </si>
  <si>
    <t>森林環境科</t>
    <rPh sb="0" eb="5">
      <t>シンリンカンキョウカ</t>
    </rPh>
    <phoneticPr fontId="2"/>
  </si>
  <si>
    <t>商業科</t>
    <rPh sb="0" eb="3">
      <t>ショウギョウカ</t>
    </rPh>
    <phoneticPr fontId="2"/>
  </si>
  <si>
    <t>情報処理科</t>
    <rPh sb="0" eb="5">
      <t>ジョウホウショリカ</t>
    </rPh>
    <phoneticPr fontId="2"/>
  </si>
  <si>
    <t>フード
ビジネス科</t>
    <rPh sb="8" eb="9">
      <t>カ</t>
    </rPh>
    <phoneticPr fontId="2"/>
  </si>
  <si>
    <t>4月</t>
    <rPh sb="1" eb="2">
      <t>ガツ</t>
    </rPh>
    <phoneticPr fontId="2"/>
  </si>
  <si>
    <t>5月～1月
（毎月）</t>
    <rPh sb="1" eb="2">
      <t>ガツ</t>
    </rPh>
    <rPh sb="4" eb="5">
      <t>ガツ</t>
    </rPh>
    <rPh sb="7" eb="9">
      <t>マイツキ</t>
    </rPh>
    <phoneticPr fontId="2"/>
  </si>
  <si>
    <t>合計</t>
    <rPh sb="0" eb="2">
      <t>ゴウケイ</t>
    </rPh>
    <phoneticPr fontId="2"/>
  </si>
  <si>
    <t>2．入学時保護者納付金について</t>
    <rPh sb="2" eb="4">
      <t>ニュウガク</t>
    </rPh>
    <rPh sb="4" eb="5">
      <t>ジ</t>
    </rPh>
    <rPh sb="5" eb="8">
      <t>ホゴシャ</t>
    </rPh>
    <rPh sb="8" eb="11">
      <t>ノウフキン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</si>
</sst>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ＭＳ Ｐ明朝"/>
      <family val="1"/>
      <charset val="128"/>
    </font>
    <font>
      <sz val="10"/>
      <name val="ＭＳ Ｐ明朝"/>
      <family val="1"/>
      <charset val="128"/>
    </font>
    <font>
      <sz val="14"/>
      <name val="ＭＳ 明朝"/>
      <family val="1"/>
      <charset val="128"/>
    </font>
    <font>
      <u/>
      <sz val="11"/>
      <name val="ＭＳ 明朝"/>
      <family val="1"/>
      <charset val="128"/>
    </font>
    <font>
      <sz val="12"/>
      <name val="ＭＳ Ｐ明朝"/>
      <family val="1"/>
      <charset val="128"/>
    </font>
    <font>
      <sz val="9"/>
      <name val="ＭＳ Ｐ明朝"/>
      <family val="1"/>
      <charset val="128"/>
    </font>
    <font>
      <sz val="18"/>
      <name val="HG丸ｺﾞｼｯｸM-PRO"/>
      <family val="3"/>
      <charset val="128"/>
    </font>
  </fonts>
  <fills count="2">
    <fill>
      <patternFill patternType="none"/>
    </fill>
    <fill>
      <patternFill patternType="gray125"/>
    </fill>
  </fills>
  <borders count="47">
    <border>
      <left/>
      <right/>
      <top/>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hair">
        <color indexed="64"/>
      </left>
      <right/>
      <top style="hair">
        <color indexed="64"/>
      </top>
      <bottom/>
      <diagonal/>
    </border>
    <border>
      <left style="medium">
        <color indexed="64"/>
      </left>
      <right/>
      <top/>
      <bottom/>
      <diagonal/>
    </border>
    <border>
      <left style="medium">
        <color indexed="64"/>
      </left>
      <right/>
      <top style="hair">
        <color indexed="64"/>
      </top>
      <bottom style="double">
        <color indexed="64"/>
      </bottom>
      <diagonal/>
    </border>
    <border>
      <left style="medium">
        <color indexed="64"/>
      </left>
      <right style="hair">
        <color indexed="64"/>
      </right>
      <top/>
      <bottom style="hair">
        <color indexed="64"/>
      </bottom>
      <diagonal/>
    </border>
    <border>
      <left/>
      <right style="medium">
        <color indexed="64"/>
      </right>
      <top style="medium">
        <color indexed="64"/>
      </top>
      <bottom/>
      <diagonal/>
    </border>
    <border>
      <left style="hair">
        <color indexed="64"/>
      </left>
      <right/>
      <top/>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hair">
        <color indexed="64"/>
      </left>
      <right/>
      <top style="double">
        <color indexed="64"/>
      </top>
      <bottom style="medium">
        <color indexed="64"/>
      </bottom>
      <diagonal/>
    </border>
    <border>
      <left/>
      <right style="medium">
        <color indexed="64"/>
      </right>
      <top style="hair">
        <color indexed="64"/>
      </top>
      <bottom/>
      <diagonal/>
    </border>
    <border>
      <left/>
      <right/>
      <top style="hair">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0" fillId="0" borderId="0" xfId="0" applyFont="1">
      <alignment vertical="center"/>
    </xf>
    <xf numFmtId="58" fontId="3" fillId="0" borderId="0" xfId="0" applyNumberFormat="1" applyFont="1" applyAlignment="1">
      <alignment vertical="center"/>
    </xf>
    <xf numFmtId="0" fontId="3"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Alignment="1">
      <alignment horizontal="justify" vertical="center"/>
    </xf>
    <xf numFmtId="0" fontId="4" fillId="0" borderId="0" xfId="0" applyFont="1" applyAlignment="1">
      <alignment horizontal="justify" vertical="center"/>
    </xf>
    <xf numFmtId="0" fontId="6" fillId="0" borderId="1" xfId="0" applyFont="1" applyBorder="1" applyAlignment="1">
      <alignment horizontal="center" vertical="center" wrapText="1"/>
    </xf>
    <xf numFmtId="0" fontId="5" fillId="0" borderId="0" xfId="0" applyFont="1">
      <alignment vertical="center"/>
    </xf>
    <xf numFmtId="38" fontId="5" fillId="0" borderId="2" xfId="1" applyFont="1" applyFill="1" applyBorder="1" applyAlignment="1">
      <alignment vertical="center" wrapText="1"/>
    </xf>
    <xf numFmtId="176" fontId="7" fillId="0" borderId="0" xfId="2" applyNumberFormat="1" applyFont="1" applyFill="1" applyAlignment="1">
      <alignment vertical="center"/>
    </xf>
    <xf numFmtId="38" fontId="5" fillId="0" borderId="4" xfId="1" applyFont="1" applyFill="1" applyBorder="1" applyAlignment="1">
      <alignment vertical="center" wrapText="1"/>
    </xf>
    <xf numFmtId="3" fontId="5" fillId="0" borderId="5" xfId="0" applyNumberFormat="1" applyFont="1" applyFill="1" applyBorder="1" applyAlignment="1">
      <alignment vertical="center" wrapText="1"/>
    </xf>
    <xf numFmtId="38" fontId="5" fillId="0" borderId="6" xfId="1" applyFont="1" applyFill="1" applyBorder="1" applyAlignment="1">
      <alignment vertical="center" wrapText="1"/>
    </xf>
    <xf numFmtId="0" fontId="3" fillId="0" borderId="3" xfId="0" applyFont="1" applyBorder="1" applyAlignment="1">
      <alignment horizontal="center" vertical="center"/>
    </xf>
    <xf numFmtId="38" fontId="5" fillId="0" borderId="8" xfId="1" applyFont="1" applyFill="1" applyBorder="1" applyAlignment="1">
      <alignment vertical="center" wrapText="1"/>
    </xf>
    <xf numFmtId="3" fontId="5" fillId="0" borderId="4" xfId="0" applyNumberFormat="1" applyFont="1" applyFill="1" applyBorder="1" applyAlignment="1">
      <alignment vertical="center" wrapText="1"/>
    </xf>
    <xf numFmtId="3" fontId="5" fillId="0" borderId="8" xfId="0" applyNumberFormat="1" applyFont="1" applyFill="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38" fontId="5" fillId="0" borderId="22" xfId="1" applyFont="1" applyFill="1" applyBorder="1" applyAlignment="1">
      <alignment vertical="center" wrapText="1"/>
    </xf>
    <xf numFmtId="38" fontId="5" fillId="0" borderId="5" xfId="1" applyFont="1" applyFill="1" applyBorder="1" applyAlignment="1">
      <alignment vertical="center" wrapText="1"/>
    </xf>
    <xf numFmtId="0" fontId="10" fillId="0" borderId="20" xfId="0" applyFont="1" applyBorder="1" applyAlignment="1">
      <alignment horizontal="center" vertical="center" wrapText="1"/>
    </xf>
    <xf numFmtId="0" fontId="10" fillId="0" borderId="25" xfId="0" applyFont="1" applyBorder="1" applyAlignment="1">
      <alignment horizontal="center" vertical="center" wrapText="1"/>
    </xf>
    <xf numFmtId="38" fontId="5" fillId="0" borderId="15" xfId="1" applyFont="1" applyFill="1" applyBorder="1" applyAlignment="1">
      <alignment vertical="center" wrapText="1"/>
    </xf>
    <xf numFmtId="38" fontId="5" fillId="0" borderId="28" xfId="1" applyFont="1" applyFill="1" applyBorder="1" applyAlignment="1">
      <alignment vertical="center" wrapText="1"/>
    </xf>
    <xf numFmtId="38" fontId="5" fillId="0" borderId="16" xfId="1" applyFont="1" applyFill="1" applyBorder="1" applyAlignment="1">
      <alignment vertical="center" wrapText="1"/>
    </xf>
    <xf numFmtId="0" fontId="5" fillId="0" borderId="0" xfId="0" applyFont="1" applyBorder="1">
      <alignment vertical="center"/>
    </xf>
    <xf numFmtId="0" fontId="6" fillId="0" borderId="32" xfId="0" applyFont="1" applyBorder="1" applyAlignment="1">
      <alignment horizontal="center" vertical="center" wrapText="1"/>
    </xf>
    <xf numFmtId="0" fontId="5" fillId="0" borderId="4" xfId="0" applyFont="1" applyFill="1" applyBorder="1" applyAlignment="1">
      <alignment vertical="center" wrapText="1"/>
    </xf>
    <xf numFmtId="38" fontId="5" fillId="0" borderId="33" xfId="1" applyFont="1" applyFill="1" applyBorder="1" applyAlignment="1">
      <alignment vertical="center" wrapText="1"/>
    </xf>
    <xf numFmtId="0" fontId="6" fillId="0" borderId="19" xfId="0" applyFont="1" applyBorder="1" applyAlignment="1">
      <alignment horizontal="center" vertical="center" wrapText="1"/>
    </xf>
    <xf numFmtId="38" fontId="5" fillId="0" borderId="36" xfId="1" applyFont="1" applyFill="1" applyBorder="1" applyAlignment="1">
      <alignment vertical="center" wrapText="1"/>
    </xf>
    <xf numFmtId="38" fontId="5" fillId="0" borderId="37" xfId="1" applyFont="1" applyFill="1" applyBorder="1" applyAlignment="1">
      <alignment vertical="center" wrapText="1"/>
    </xf>
    <xf numFmtId="38" fontId="5" fillId="0" borderId="38" xfId="1" applyFont="1" applyFill="1" applyBorder="1" applyAlignment="1">
      <alignment vertical="center" wrapText="1"/>
    </xf>
    <xf numFmtId="38" fontId="5" fillId="0" borderId="40" xfId="0" applyNumberFormat="1" applyFont="1" applyBorder="1" applyAlignment="1">
      <alignment vertical="center" shrinkToFit="1"/>
    </xf>
    <xf numFmtId="3" fontId="5" fillId="0" borderId="44" xfId="0" applyNumberFormat="1" applyFont="1" applyBorder="1" applyAlignment="1">
      <alignment vertical="center" shrinkToFit="1"/>
    </xf>
    <xf numFmtId="0" fontId="6" fillId="0" borderId="16" xfId="0" applyFont="1" applyFill="1" applyBorder="1" applyAlignment="1">
      <alignment horizontal="center" vertical="center" wrapText="1"/>
    </xf>
    <xf numFmtId="0" fontId="10" fillId="0" borderId="24" xfId="0" applyFont="1" applyFill="1" applyBorder="1" applyAlignment="1">
      <alignment horizontal="center" vertical="center" wrapText="1"/>
    </xf>
    <xf numFmtId="41" fontId="5" fillId="0" borderId="4" xfId="1" applyNumberFormat="1" applyFont="1" applyFill="1" applyBorder="1" applyAlignment="1">
      <alignment horizontal="right" vertical="center" wrapText="1"/>
    </xf>
    <xf numFmtId="0" fontId="5" fillId="0" borderId="16" xfId="0" applyFont="1" applyFill="1" applyBorder="1" applyAlignment="1">
      <alignment vertical="center" wrapText="1"/>
    </xf>
    <xf numFmtId="0" fontId="11"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wrapText="1"/>
    </xf>
    <xf numFmtId="0" fontId="0" fillId="0" borderId="0" xfId="0" applyFont="1" applyAlignment="1">
      <alignment vertical="top"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38" fontId="5" fillId="0" borderId="34" xfId="1" applyFont="1" applyFill="1" applyBorder="1" applyAlignment="1">
      <alignment vertical="center" wrapText="1"/>
    </xf>
    <xf numFmtId="38" fontId="5" fillId="0" borderId="35" xfId="1" applyFont="1" applyFill="1" applyBorder="1" applyAlignment="1">
      <alignment vertical="center" wrapText="1"/>
    </xf>
    <xf numFmtId="38" fontId="5" fillId="0" borderId="31" xfId="1" applyFont="1" applyFill="1" applyBorder="1" applyAlignment="1">
      <alignment vertical="center" wrapText="1"/>
    </xf>
    <xf numFmtId="38" fontId="5" fillId="0" borderId="41" xfId="1" applyFont="1" applyFill="1" applyBorder="1" applyAlignment="1">
      <alignment vertical="center" wrapText="1"/>
    </xf>
    <xf numFmtId="38" fontId="5" fillId="0" borderId="39" xfId="0" applyNumberFormat="1" applyFont="1" applyBorder="1" applyAlignment="1">
      <alignment vertical="center" shrinkToFit="1"/>
    </xf>
    <xf numFmtId="38" fontId="5" fillId="0" borderId="42" xfId="0" applyNumberFormat="1" applyFont="1" applyBorder="1" applyAlignment="1">
      <alignment vertical="center" shrinkToFit="1"/>
    </xf>
    <xf numFmtId="3" fontId="5" fillId="0" borderId="28" xfId="0" applyNumberFormat="1" applyFont="1" applyFill="1" applyBorder="1" applyAlignment="1">
      <alignment vertical="center" wrapText="1"/>
    </xf>
    <xf numFmtId="3" fontId="5" fillId="0" borderId="2" xfId="0" applyNumberFormat="1" applyFont="1" applyFill="1" applyBorder="1" applyAlignment="1">
      <alignment vertical="center" wrapText="1"/>
    </xf>
    <xf numFmtId="38" fontId="5" fillId="0" borderId="43" xfId="0" applyNumberFormat="1" applyFont="1" applyBorder="1" applyAlignment="1">
      <alignment vertical="center" shrinkToFit="1"/>
    </xf>
    <xf numFmtId="0" fontId="3" fillId="0" borderId="0" xfId="0" applyFont="1" applyBorder="1" applyAlignment="1">
      <alignment vertical="center" wrapText="1"/>
    </xf>
    <xf numFmtId="58" fontId="3" fillId="0" borderId="0" xfId="0"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wrapText="1"/>
    </xf>
    <xf numFmtId="0" fontId="5" fillId="0" borderId="26"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9" xfId="0" applyFont="1" applyBorder="1" applyAlignment="1">
      <alignment horizontal="right" vertical="center" wrapText="1"/>
    </xf>
    <xf numFmtId="0" fontId="5" fillId="0" borderId="23" xfId="0" applyFont="1" applyBorder="1" applyAlignment="1">
      <alignment horizontal="right" vertical="center" wrapText="1"/>
    </xf>
    <xf numFmtId="0" fontId="5" fillId="0" borderId="20"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9" fillId="0" borderId="26"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83344</xdr:colOff>
      <xdr:row>14</xdr:row>
      <xdr:rowOff>166687</xdr:rowOff>
    </xdr:from>
    <xdr:to>
      <xdr:col>2</xdr:col>
      <xdr:colOff>1129393</xdr:colOff>
      <xdr:row>17</xdr:row>
      <xdr:rowOff>13607</xdr:rowOff>
    </xdr:to>
    <xdr:cxnSp macro="">
      <xdr:nvCxnSpPr>
        <xdr:cNvPr id="3" name="直線コネクタ 2">
          <a:extLst>
            <a:ext uri="{FF2B5EF4-FFF2-40B4-BE49-F238E27FC236}">
              <a16:creationId xmlns:a16="http://schemas.microsoft.com/office/drawing/2014/main" id="{470628D8-7F01-4D29-95CC-9822F90FFCBA}"/>
            </a:ext>
          </a:extLst>
        </xdr:cNvPr>
        <xdr:cNvCxnSpPr/>
      </xdr:nvCxnSpPr>
      <xdr:spPr>
        <a:xfrm>
          <a:off x="83344" y="3799794"/>
          <a:ext cx="2284299" cy="11940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36"/>
  <sheetViews>
    <sheetView tabSelected="1" zoomScale="80" zoomScaleNormal="80" workbookViewId="0">
      <selection activeCell="B1" sqref="B1"/>
    </sheetView>
  </sheetViews>
  <sheetFormatPr defaultRowHeight="13.5" x14ac:dyDescent="0.15"/>
  <cols>
    <col min="1" max="1" width="1.25" style="1" customWidth="1"/>
    <col min="2" max="2" width="5.875" style="1" customWidth="1"/>
    <col min="3" max="3" width="9.625" style="1" bestFit="1" customWidth="1"/>
    <col min="4" max="9" width="7.5" style="1" customWidth="1"/>
    <col min="10" max="10" width="8.125" style="1" customWidth="1"/>
    <col min="11" max="13" width="7.5" style="1" customWidth="1"/>
    <col min="14" max="14" width="8.125" style="1" bestFit="1" customWidth="1"/>
    <col min="15" max="15" width="7.5" style="1" customWidth="1"/>
    <col min="16" max="16" width="1.25" style="1" customWidth="1"/>
    <col min="17" max="16384" width="9" style="1"/>
  </cols>
  <sheetData>
    <row r="1" spans="2:15" ht="21" x14ac:dyDescent="0.15">
      <c r="B1" s="49" t="s">
        <v>41</v>
      </c>
    </row>
    <row r="2" spans="2:15" ht="21" x14ac:dyDescent="0.15">
      <c r="B2" s="49"/>
    </row>
    <row r="3" spans="2:15" x14ac:dyDescent="0.15">
      <c r="D3" s="2"/>
      <c r="E3" s="2"/>
      <c r="F3" s="2"/>
      <c r="G3" s="2"/>
      <c r="H3" s="2"/>
      <c r="I3" s="2"/>
      <c r="J3" s="2"/>
      <c r="L3" s="67">
        <v>43537</v>
      </c>
      <c r="M3" s="67"/>
      <c r="N3" s="67"/>
      <c r="O3" s="67"/>
    </row>
    <row r="4" spans="2:15" x14ac:dyDescent="0.15">
      <c r="B4" s="68" t="s">
        <v>0</v>
      </c>
      <c r="C4" s="68"/>
      <c r="D4" s="68"/>
      <c r="E4" s="68"/>
      <c r="F4" s="68"/>
      <c r="G4" s="68"/>
      <c r="H4" s="68"/>
      <c r="I4" s="68"/>
      <c r="J4" s="50"/>
    </row>
    <row r="5" spans="2:15" x14ac:dyDescent="0.15">
      <c r="D5" s="50"/>
      <c r="E5" s="50"/>
      <c r="F5" s="50"/>
      <c r="G5" s="50"/>
      <c r="H5" s="50"/>
      <c r="I5" s="50"/>
      <c r="J5" s="50"/>
      <c r="O5" s="3"/>
    </row>
    <row r="6" spans="2:15" x14ac:dyDescent="0.15">
      <c r="D6" s="50"/>
      <c r="E6" s="50"/>
      <c r="F6" s="50"/>
      <c r="G6" s="50"/>
      <c r="H6" s="50"/>
      <c r="I6" s="50"/>
      <c r="J6" s="50"/>
      <c r="K6" s="50"/>
      <c r="L6" s="50"/>
      <c r="M6" s="50"/>
      <c r="N6" s="50"/>
      <c r="O6" s="3" t="s">
        <v>31</v>
      </c>
    </row>
    <row r="7" spans="2:15" x14ac:dyDescent="0.15">
      <c r="D7" s="3"/>
      <c r="E7" s="3"/>
      <c r="F7" s="3"/>
      <c r="G7" s="3"/>
      <c r="H7" s="3"/>
      <c r="I7" s="50"/>
      <c r="J7" s="50"/>
      <c r="K7" s="50"/>
      <c r="L7" s="50"/>
      <c r="M7" s="50"/>
      <c r="N7" s="50"/>
      <c r="O7" s="4" t="s">
        <v>29</v>
      </c>
    </row>
    <row r="8" spans="2:15" x14ac:dyDescent="0.15">
      <c r="D8" s="50"/>
      <c r="E8" s="50"/>
      <c r="F8" s="50"/>
      <c r="G8" s="50"/>
      <c r="H8" s="50"/>
      <c r="I8" s="50"/>
      <c r="J8" s="50"/>
      <c r="K8" s="50"/>
      <c r="L8" s="50"/>
      <c r="M8" s="50"/>
      <c r="N8" s="50"/>
      <c r="O8" s="3" t="s">
        <v>30</v>
      </c>
    </row>
    <row r="9" spans="2:15" x14ac:dyDescent="0.15">
      <c r="B9" s="5"/>
      <c r="C9" s="5"/>
    </row>
    <row r="10" spans="2:15" x14ac:dyDescent="0.15">
      <c r="B10" s="69" t="s">
        <v>11</v>
      </c>
      <c r="C10" s="69"/>
      <c r="D10" s="69"/>
      <c r="E10" s="69"/>
      <c r="F10" s="69"/>
      <c r="G10" s="69"/>
      <c r="H10" s="69"/>
      <c r="I10" s="69"/>
      <c r="J10" s="69"/>
      <c r="K10" s="69"/>
      <c r="L10" s="69"/>
      <c r="M10" s="69"/>
      <c r="N10" s="69"/>
      <c r="O10" s="69"/>
    </row>
    <row r="11" spans="2:15" x14ac:dyDescent="0.15">
      <c r="B11" s="6"/>
      <c r="C11" s="6"/>
    </row>
    <row r="12" spans="2:15" s="53" customFormat="1" ht="132.75" customHeight="1" x14ac:dyDescent="0.15">
      <c r="B12" s="70" t="s">
        <v>12</v>
      </c>
      <c r="C12" s="70"/>
      <c r="D12" s="70"/>
      <c r="E12" s="70"/>
      <c r="F12" s="70"/>
      <c r="G12" s="70"/>
      <c r="H12" s="70"/>
      <c r="I12" s="70"/>
      <c r="J12" s="70"/>
      <c r="K12" s="70"/>
      <c r="L12" s="70"/>
      <c r="M12" s="70"/>
      <c r="N12" s="70"/>
      <c r="O12" s="70"/>
    </row>
    <row r="13" spans="2:15" s="53" customFormat="1" x14ac:dyDescent="0.15">
      <c r="B13" s="52"/>
      <c r="C13" s="52"/>
      <c r="D13" s="52"/>
      <c r="E13" s="52"/>
      <c r="F13" s="52"/>
      <c r="G13" s="52"/>
      <c r="H13" s="52"/>
      <c r="I13" s="52"/>
      <c r="J13" s="52"/>
      <c r="K13" s="52"/>
      <c r="L13" s="52"/>
      <c r="M13" s="52"/>
      <c r="N13" s="52"/>
      <c r="O13" s="52"/>
    </row>
    <row r="14" spans="2:15" x14ac:dyDescent="0.15">
      <c r="B14" s="69" t="s">
        <v>1</v>
      </c>
      <c r="C14" s="69"/>
      <c r="D14" s="69"/>
      <c r="E14" s="69"/>
      <c r="F14" s="69"/>
      <c r="G14" s="69"/>
      <c r="H14" s="69"/>
      <c r="I14" s="69"/>
      <c r="J14" s="69"/>
      <c r="K14" s="69"/>
      <c r="L14" s="69"/>
      <c r="M14" s="69"/>
      <c r="N14" s="69"/>
      <c r="O14" s="69"/>
    </row>
    <row r="15" spans="2:15" ht="14.25" thickBot="1" x14ac:dyDescent="0.2">
      <c r="B15" s="51"/>
      <c r="C15" s="51"/>
      <c r="D15" s="51"/>
      <c r="E15" s="51"/>
      <c r="F15" s="51"/>
      <c r="G15" s="51"/>
      <c r="H15" s="14"/>
      <c r="I15" s="51"/>
      <c r="J15" s="14"/>
    </row>
    <row r="16" spans="2:15" s="8" customFormat="1" ht="24" x14ac:dyDescent="0.15">
      <c r="B16" s="74" t="s">
        <v>13</v>
      </c>
      <c r="C16" s="75"/>
      <c r="D16" s="21" t="s">
        <v>10</v>
      </c>
      <c r="E16" s="45" t="s">
        <v>4</v>
      </c>
      <c r="F16" s="22" t="s">
        <v>26</v>
      </c>
      <c r="G16" s="22" t="s">
        <v>20</v>
      </c>
      <c r="H16" s="23" t="s">
        <v>5</v>
      </c>
      <c r="I16" s="22" t="s">
        <v>7</v>
      </c>
      <c r="J16" s="19" t="s">
        <v>27</v>
      </c>
      <c r="K16" s="18" t="s">
        <v>10</v>
      </c>
      <c r="L16" s="19" t="s">
        <v>25</v>
      </c>
      <c r="M16" s="20" t="s">
        <v>8</v>
      </c>
      <c r="N16" s="84" t="s">
        <v>40</v>
      </c>
      <c r="O16" s="7" t="s">
        <v>8</v>
      </c>
    </row>
    <row r="17" spans="1:16" s="8" customFormat="1" ht="36.75" thickBot="1" x14ac:dyDescent="0.2">
      <c r="B17" s="76" t="s">
        <v>18</v>
      </c>
      <c r="C17" s="77"/>
      <c r="D17" s="30" t="s">
        <v>2</v>
      </c>
      <c r="E17" s="46" t="s">
        <v>3</v>
      </c>
      <c r="F17" s="31" t="s">
        <v>24</v>
      </c>
      <c r="G17" s="31" t="s">
        <v>21</v>
      </c>
      <c r="H17" s="27" t="s">
        <v>19</v>
      </c>
      <c r="I17" s="27" t="s">
        <v>6</v>
      </c>
      <c r="J17" s="24" t="s">
        <v>14</v>
      </c>
      <c r="K17" s="25" t="s">
        <v>22</v>
      </c>
      <c r="L17" s="26" t="s">
        <v>15</v>
      </c>
      <c r="M17" s="39" t="s">
        <v>23</v>
      </c>
      <c r="N17" s="85"/>
      <c r="O17" s="36" t="s">
        <v>16</v>
      </c>
    </row>
    <row r="18" spans="1:16" s="8" customFormat="1" ht="33.75" customHeight="1" x14ac:dyDescent="0.15">
      <c r="B18" s="71" t="s">
        <v>33</v>
      </c>
      <c r="C18" s="54" t="s">
        <v>38</v>
      </c>
      <c r="D18" s="32">
        <v>500</v>
      </c>
      <c r="E18" s="34">
        <v>500</v>
      </c>
      <c r="F18" s="33">
        <v>2000</v>
      </c>
      <c r="G18" s="33">
        <v>360</v>
      </c>
      <c r="H18" s="33">
        <v>300</v>
      </c>
      <c r="I18" s="34">
        <v>6000</v>
      </c>
      <c r="J18" s="34">
        <v>44040</v>
      </c>
      <c r="K18" s="34">
        <v>750</v>
      </c>
      <c r="L18" s="34">
        <v>0</v>
      </c>
      <c r="M18" s="40">
        <v>5550</v>
      </c>
      <c r="N18" s="61">
        <f>SUM(D18:M18)</f>
        <v>60000</v>
      </c>
      <c r="O18" s="81" t="s">
        <v>17</v>
      </c>
    </row>
    <row r="19" spans="1:16" s="8" customFormat="1" ht="33.75" customHeight="1" thickBot="1" x14ac:dyDescent="0.2">
      <c r="B19" s="72"/>
      <c r="C19" s="55" t="s">
        <v>39</v>
      </c>
      <c r="D19" s="29">
        <v>500</v>
      </c>
      <c r="E19" s="11">
        <v>500</v>
      </c>
      <c r="F19" s="15">
        <v>2000</v>
      </c>
      <c r="G19" s="15">
        <v>360</v>
      </c>
      <c r="H19" s="15">
        <v>300</v>
      </c>
      <c r="I19" s="11">
        <v>6000</v>
      </c>
      <c r="J19" s="11">
        <v>0</v>
      </c>
      <c r="K19" s="15">
        <v>750</v>
      </c>
      <c r="L19" s="11">
        <v>51</v>
      </c>
      <c r="M19" s="41">
        <v>0</v>
      </c>
      <c r="N19" s="43">
        <f>SUM(D19:M19)</f>
        <v>10461</v>
      </c>
      <c r="O19" s="82"/>
    </row>
    <row r="20" spans="1:16" s="8" customFormat="1" ht="33.75" customHeight="1" thickTop="1" thickBot="1" x14ac:dyDescent="0.2">
      <c r="B20" s="73"/>
      <c r="C20" s="56" t="s">
        <v>32</v>
      </c>
      <c r="D20" s="57">
        <f>D18+D19*9</f>
        <v>5000</v>
      </c>
      <c r="E20" s="58">
        <f t="shared" ref="E20:M20" si="0">E18+E19*9</f>
        <v>5000</v>
      </c>
      <c r="F20" s="58">
        <f t="shared" si="0"/>
        <v>20000</v>
      </c>
      <c r="G20" s="58">
        <f t="shared" si="0"/>
        <v>3600</v>
      </c>
      <c r="H20" s="58">
        <f t="shared" si="0"/>
        <v>3000</v>
      </c>
      <c r="I20" s="58">
        <f t="shared" si="0"/>
        <v>60000</v>
      </c>
      <c r="J20" s="58">
        <f>+J18+J19*9</f>
        <v>44040</v>
      </c>
      <c r="K20" s="58">
        <f>+K18+K19*9</f>
        <v>7500</v>
      </c>
      <c r="L20" s="58">
        <f>L18+L19*5+52*4</f>
        <v>463</v>
      </c>
      <c r="M20" s="59">
        <f t="shared" si="0"/>
        <v>5550</v>
      </c>
      <c r="N20" s="60">
        <f>SUM(D20:M20)</f>
        <v>154153</v>
      </c>
      <c r="O20" s="82"/>
    </row>
    <row r="21" spans="1:16" s="8" customFormat="1" ht="33.75" customHeight="1" x14ac:dyDescent="0.15">
      <c r="B21" s="72" t="s">
        <v>34</v>
      </c>
      <c r="C21" s="54" t="s">
        <v>38</v>
      </c>
      <c r="D21" s="28">
        <v>500</v>
      </c>
      <c r="E21" s="13">
        <v>500</v>
      </c>
      <c r="F21" s="9">
        <v>2000</v>
      </c>
      <c r="G21" s="9">
        <v>360</v>
      </c>
      <c r="H21" s="9">
        <v>300</v>
      </c>
      <c r="I21" s="13">
        <v>6000</v>
      </c>
      <c r="J21" s="13">
        <v>57040</v>
      </c>
      <c r="K21" s="9">
        <v>750</v>
      </c>
      <c r="L21" s="13">
        <v>0</v>
      </c>
      <c r="M21" s="42">
        <v>5550</v>
      </c>
      <c r="N21" s="62">
        <f>SUM(D21:M21)</f>
        <v>73000</v>
      </c>
      <c r="O21" s="82"/>
    </row>
    <row r="22" spans="1:16" s="8" customFormat="1" ht="33.75" customHeight="1" thickBot="1" x14ac:dyDescent="0.2">
      <c r="B22" s="72"/>
      <c r="C22" s="55" t="s">
        <v>39</v>
      </c>
      <c r="D22" s="29">
        <v>500</v>
      </c>
      <c r="E22" s="11">
        <v>500</v>
      </c>
      <c r="F22" s="15">
        <v>2000</v>
      </c>
      <c r="G22" s="15">
        <v>360</v>
      </c>
      <c r="H22" s="15">
        <v>300</v>
      </c>
      <c r="I22" s="11">
        <v>6000</v>
      </c>
      <c r="J22" s="11">
        <v>0</v>
      </c>
      <c r="K22" s="15">
        <v>750</v>
      </c>
      <c r="L22" s="11">
        <v>51</v>
      </c>
      <c r="M22" s="41">
        <v>0</v>
      </c>
      <c r="N22" s="43">
        <f t="shared" ref="N22:N30" si="1">SUM(D22:M22)</f>
        <v>10461</v>
      </c>
      <c r="O22" s="82"/>
    </row>
    <row r="23" spans="1:16" s="8" customFormat="1" ht="33.75" customHeight="1" thickTop="1" thickBot="1" x14ac:dyDescent="0.2">
      <c r="B23" s="72"/>
      <c r="C23" s="56" t="s">
        <v>32</v>
      </c>
      <c r="D23" s="57">
        <f>D21+D22*9</f>
        <v>5000</v>
      </c>
      <c r="E23" s="58">
        <f t="shared" ref="E23" si="2">E21+E22*9</f>
        <v>5000</v>
      </c>
      <c r="F23" s="58">
        <f t="shared" ref="F23" si="3">F21+F22*9</f>
        <v>20000</v>
      </c>
      <c r="G23" s="58">
        <f t="shared" ref="G23" si="4">G21+G22*9</f>
        <v>3600</v>
      </c>
      <c r="H23" s="58">
        <f t="shared" ref="H23" si="5">H21+H22*9</f>
        <v>3000</v>
      </c>
      <c r="I23" s="58">
        <f t="shared" ref="I23" si="6">I21+I22*9</f>
        <v>60000</v>
      </c>
      <c r="J23" s="58">
        <f>+J21+J22*9</f>
        <v>57040</v>
      </c>
      <c r="K23" s="58">
        <f>+K21+K22*9</f>
        <v>7500</v>
      </c>
      <c r="L23" s="58">
        <f>L21+L22*5+52*4</f>
        <v>463</v>
      </c>
      <c r="M23" s="59">
        <f t="shared" ref="M23" si="7">M21+M22*9</f>
        <v>5550</v>
      </c>
      <c r="N23" s="60">
        <f>SUM(D23:M23)</f>
        <v>167153</v>
      </c>
      <c r="O23" s="82"/>
    </row>
    <row r="24" spans="1:16" s="8" customFormat="1" ht="33.75" customHeight="1" x14ac:dyDescent="0.15">
      <c r="B24" s="71" t="s">
        <v>37</v>
      </c>
      <c r="C24" s="54" t="s">
        <v>38</v>
      </c>
      <c r="D24" s="32">
        <v>500</v>
      </c>
      <c r="E24" s="34">
        <v>500</v>
      </c>
      <c r="F24" s="33">
        <v>2000</v>
      </c>
      <c r="G24" s="33">
        <v>360</v>
      </c>
      <c r="H24" s="33">
        <v>300</v>
      </c>
      <c r="I24" s="34">
        <v>6000</v>
      </c>
      <c r="J24" s="34">
        <v>56840</v>
      </c>
      <c r="K24" s="63">
        <v>950</v>
      </c>
      <c r="L24" s="34">
        <v>0</v>
      </c>
      <c r="M24" s="40">
        <v>5550</v>
      </c>
      <c r="N24" s="61">
        <f t="shared" si="1"/>
        <v>73000</v>
      </c>
      <c r="O24" s="82"/>
    </row>
    <row r="25" spans="1:16" s="8" customFormat="1" ht="33.75" customHeight="1" thickBot="1" x14ac:dyDescent="0.2">
      <c r="B25" s="72"/>
      <c r="C25" s="55" t="s">
        <v>39</v>
      </c>
      <c r="D25" s="29">
        <v>500</v>
      </c>
      <c r="E25" s="47">
        <v>500</v>
      </c>
      <c r="F25" s="15">
        <v>2000</v>
      </c>
      <c r="G25" s="15">
        <v>360</v>
      </c>
      <c r="H25" s="15">
        <v>300</v>
      </c>
      <c r="I25" s="11">
        <v>6000</v>
      </c>
      <c r="J25" s="11">
        <v>0</v>
      </c>
      <c r="K25" s="38">
        <v>950</v>
      </c>
      <c r="L25" s="11">
        <v>51</v>
      </c>
      <c r="M25" s="41">
        <v>0</v>
      </c>
      <c r="N25" s="43">
        <f t="shared" si="1"/>
        <v>10661</v>
      </c>
      <c r="O25" s="82"/>
    </row>
    <row r="26" spans="1:16" s="8" customFormat="1" ht="33.75" customHeight="1" thickTop="1" thickBot="1" x14ac:dyDescent="0.2">
      <c r="B26" s="73"/>
      <c r="C26" s="56" t="s">
        <v>32</v>
      </c>
      <c r="D26" s="57">
        <f>D24+D25*9</f>
        <v>5000</v>
      </c>
      <c r="E26" s="58">
        <f t="shared" ref="E26" si="8">E24+E25*9</f>
        <v>5000</v>
      </c>
      <c r="F26" s="58">
        <f t="shared" ref="F26" si="9">F24+F25*9</f>
        <v>20000</v>
      </c>
      <c r="G26" s="58">
        <f t="shared" ref="G26" si="10">G24+G25*9</f>
        <v>3600</v>
      </c>
      <c r="H26" s="58">
        <f t="shared" ref="H26" si="11">H24+H25*9</f>
        <v>3000</v>
      </c>
      <c r="I26" s="58">
        <f t="shared" ref="I26" si="12">I24+I25*9</f>
        <v>60000</v>
      </c>
      <c r="J26" s="58">
        <f t="shared" ref="J26" si="13">J24+J25*9</f>
        <v>56840</v>
      </c>
      <c r="K26" s="58">
        <f t="shared" ref="K26" si="14">K24+K25*9</f>
        <v>9500</v>
      </c>
      <c r="L26" s="58">
        <f>L24+L25*5+52*4</f>
        <v>463</v>
      </c>
      <c r="M26" s="59">
        <f t="shared" ref="M26" si="15">M24+M25*9</f>
        <v>5550</v>
      </c>
      <c r="N26" s="60">
        <f>SUM(D26:M26)</f>
        <v>168953</v>
      </c>
      <c r="O26" s="82"/>
    </row>
    <row r="27" spans="1:16" s="8" customFormat="1" ht="33.75" customHeight="1" x14ac:dyDescent="0.15">
      <c r="B27" s="72" t="s">
        <v>35</v>
      </c>
      <c r="C27" s="54" t="s">
        <v>38</v>
      </c>
      <c r="D27" s="28">
        <v>500</v>
      </c>
      <c r="E27" s="13">
        <v>500</v>
      </c>
      <c r="F27" s="9">
        <v>2000</v>
      </c>
      <c r="G27" s="9">
        <v>360</v>
      </c>
      <c r="H27" s="9">
        <v>300</v>
      </c>
      <c r="I27" s="13">
        <v>6000</v>
      </c>
      <c r="J27" s="13">
        <v>51840</v>
      </c>
      <c r="K27" s="64">
        <v>950</v>
      </c>
      <c r="L27" s="13">
        <v>0</v>
      </c>
      <c r="M27" s="42">
        <v>5550</v>
      </c>
      <c r="N27" s="65">
        <f t="shared" si="1"/>
        <v>68000</v>
      </c>
      <c r="O27" s="82"/>
    </row>
    <row r="28" spans="1:16" s="8" customFormat="1" ht="33.75" customHeight="1" thickBot="1" x14ac:dyDescent="0.2">
      <c r="B28" s="72"/>
      <c r="C28" s="55" t="s">
        <v>39</v>
      </c>
      <c r="D28" s="29">
        <v>500</v>
      </c>
      <c r="E28" s="37">
        <v>500</v>
      </c>
      <c r="F28" s="15">
        <v>2000</v>
      </c>
      <c r="G28" s="15">
        <v>360</v>
      </c>
      <c r="H28" s="15">
        <v>300</v>
      </c>
      <c r="I28" s="11">
        <v>6000</v>
      </c>
      <c r="J28" s="11">
        <v>0</v>
      </c>
      <c r="K28" s="37">
        <v>950</v>
      </c>
      <c r="L28" s="15">
        <v>51</v>
      </c>
      <c r="M28" s="41">
        <v>0</v>
      </c>
      <c r="N28" s="43">
        <f t="shared" si="1"/>
        <v>10661</v>
      </c>
      <c r="O28" s="82"/>
    </row>
    <row r="29" spans="1:16" s="8" customFormat="1" ht="33.75" customHeight="1" thickTop="1" thickBot="1" x14ac:dyDescent="0.2">
      <c r="B29" s="72"/>
      <c r="C29" s="56" t="s">
        <v>32</v>
      </c>
      <c r="D29" s="57">
        <f>D27+D28*9</f>
        <v>5000</v>
      </c>
      <c r="E29" s="58">
        <f t="shared" ref="E29" si="16">E27+E28*9</f>
        <v>5000</v>
      </c>
      <c r="F29" s="58">
        <f t="shared" ref="F29" si="17">F27+F28*9</f>
        <v>20000</v>
      </c>
      <c r="G29" s="58">
        <f t="shared" ref="G29" si="18">G27+G28*9</f>
        <v>3600</v>
      </c>
      <c r="H29" s="58">
        <f t="shared" ref="H29" si="19">H27+H28*9</f>
        <v>3000</v>
      </c>
      <c r="I29" s="58">
        <f t="shared" ref="I29" si="20">I27+I28*9</f>
        <v>60000</v>
      </c>
      <c r="J29" s="58">
        <f t="shared" ref="J29" si="21">J27+J28*9</f>
        <v>51840</v>
      </c>
      <c r="K29" s="58">
        <f t="shared" ref="K29" si="22">K27+K28*9</f>
        <v>9500</v>
      </c>
      <c r="L29" s="58">
        <f>L27+L28*5+52*4</f>
        <v>463</v>
      </c>
      <c r="M29" s="59">
        <f t="shared" ref="M29" si="23">M27+M28*9</f>
        <v>5550</v>
      </c>
      <c r="N29" s="60">
        <f>SUM(D29:M29)</f>
        <v>163953</v>
      </c>
      <c r="O29" s="82"/>
    </row>
    <row r="30" spans="1:16" s="8" customFormat="1" ht="33.75" customHeight="1" x14ac:dyDescent="0.15">
      <c r="B30" s="78" t="s">
        <v>36</v>
      </c>
      <c r="C30" s="54" t="s">
        <v>38</v>
      </c>
      <c r="D30" s="32">
        <v>500</v>
      </c>
      <c r="E30" s="48">
        <v>500</v>
      </c>
      <c r="F30" s="33">
        <v>2000</v>
      </c>
      <c r="G30" s="33">
        <v>360</v>
      </c>
      <c r="H30" s="33">
        <v>300</v>
      </c>
      <c r="I30" s="34">
        <v>6000</v>
      </c>
      <c r="J30" s="34">
        <v>56840</v>
      </c>
      <c r="K30" s="63">
        <v>950</v>
      </c>
      <c r="L30" s="33">
        <v>0</v>
      </c>
      <c r="M30" s="40">
        <v>5550</v>
      </c>
      <c r="N30" s="61">
        <f t="shared" si="1"/>
        <v>73000</v>
      </c>
      <c r="O30" s="82"/>
    </row>
    <row r="31" spans="1:16" s="8" customFormat="1" ht="33.75" customHeight="1" thickBot="1" x14ac:dyDescent="0.2">
      <c r="B31" s="79"/>
      <c r="C31" s="55" t="s">
        <v>39</v>
      </c>
      <c r="D31" s="12">
        <v>500</v>
      </c>
      <c r="E31" s="37">
        <v>500</v>
      </c>
      <c r="F31" s="11">
        <v>2000</v>
      </c>
      <c r="G31" s="11">
        <v>360</v>
      </c>
      <c r="H31" s="16">
        <v>300</v>
      </c>
      <c r="I31" s="11">
        <v>6000</v>
      </c>
      <c r="J31" s="11">
        <v>0</v>
      </c>
      <c r="K31" s="17">
        <v>950</v>
      </c>
      <c r="L31" s="15">
        <v>51</v>
      </c>
      <c r="M31" s="41">
        <v>0</v>
      </c>
      <c r="N31" s="44">
        <f>SUM(D31:M31)</f>
        <v>10661</v>
      </c>
      <c r="O31" s="82"/>
    </row>
    <row r="32" spans="1:16" s="8" customFormat="1" ht="33.75" customHeight="1" thickTop="1" thickBot="1" x14ac:dyDescent="0.2">
      <c r="A32" s="35"/>
      <c r="B32" s="80"/>
      <c r="C32" s="56" t="s">
        <v>32</v>
      </c>
      <c r="D32" s="57">
        <f>D30+D31*9</f>
        <v>5000</v>
      </c>
      <c r="E32" s="58">
        <f t="shared" ref="E32" si="24">E30+E31*9</f>
        <v>5000</v>
      </c>
      <c r="F32" s="58">
        <f t="shared" ref="F32" si="25">F30+F31*9</f>
        <v>20000</v>
      </c>
      <c r="G32" s="58">
        <f t="shared" ref="G32" si="26">G30+G31*9</f>
        <v>3600</v>
      </c>
      <c r="H32" s="58">
        <f t="shared" ref="H32" si="27">H30+H31*9</f>
        <v>3000</v>
      </c>
      <c r="I32" s="58">
        <f t="shared" ref="I32" si="28">I30+I31*9</f>
        <v>60000</v>
      </c>
      <c r="J32" s="58">
        <f t="shared" ref="J32" si="29">J30+J31*9</f>
        <v>56840</v>
      </c>
      <c r="K32" s="58">
        <f t="shared" ref="K32" si="30">K30+K31*9</f>
        <v>9500</v>
      </c>
      <c r="L32" s="58">
        <f>L30+L31*5+52*4</f>
        <v>463</v>
      </c>
      <c r="M32" s="59">
        <f t="shared" ref="M32" si="31">M30+M31*9</f>
        <v>5550</v>
      </c>
      <c r="N32" s="60">
        <f>SUM(D32:M32)</f>
        <v>168953</v>
      </c>
      <c r="O32" s="83"/>
      <c r="P32" s="35"/>
    </row>
    <row r="33" spans="2:15" ht="137.25" customHeight="1" x14ac:dyDescent="0.15">
      <c r="B33" s="66" t="s">
        <v>28</v>
      </c>
      <c r="C33" s="66"/>
      <c r="D33" s="66"/>
      <c r="E33" s="66"/>
      <c r="F33" s="66"/>
      <c r="G33" s="66"/>
      <c r="H33" s="66"/>
      <c r="I33" s="66"/>
      <c r="J33" s="66"/>
      <c r="K33" s="66"/>
      <c r="L33" s="66"/>
      <c r="M33" s="66"/>
      <c r="N33" s="66"/>
      <c r="O33" s="66"/>
    </row>
    <row r="36" spans="2:15" ht="17.25" x14ac:dyDescent="0.15">
      <c r="B36" s="10" t="s">
        <v>9</v>
      </c>
      <c r="C36" s="10"/>
    </row>
  </sheetData>
  <mergeCells count="15">
    <mergeCell ref="B33:O33"/>
    <mergeCell ref="L3:O3"/>
    <mergeCell ref="B4:I4"/>
    <mergeCell ref="B10:O10"/>
    <mergeCell ref="B12:O12"/>
    <mergeCell ref="B14:O14"/>
    <mergeCell ref="B18:B20"/>
    <mergeCell ref="B16:C16"/>
    <mergeCell ref="B17:C17"/>
    <mergeCell ref="B21:B23"/>
    <mergeCell ref="B24:B26"/>
    <mergeCell ref="B27:B29"/>
    <mergeCell ref="B30:B32"/>
    <mergeCell ref="O18:O32"/>
    <mergeCell ref="N16:N17"/>
  </mergeCells>
  <phoneticPr fontId="2"/>
  <pageMargins left="0.78740157480314965" right="0.78740157480314965" top="0.74803149606299213" bottom="0.74803149606299213" header="0.31496062992125984" footer="0.31496062992125984"/>
  <pageSetup paperSize="9" scale="74" orientation="portrait"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2-2納付おしらせ (実業)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　厚子（伊万里商業高等学校）</dc:creator>
  <cp:lastModifiedBy>古閑　慎一朗(伊万里農林高校)</cp:lastModifiedBy>
  <cp:lastPrinted>2019-05-09T00:58:03Z</cp:lastPrinted>
  <dcterms:created xsi:type="dcterms:W3CDTF">2019-02-12T07:16:40Z</dcterms:created>
  <dcterms:modified xsi:type="dcterms:W3CDTF">2019-11-06T12:52:36Z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